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sileva\Desktop\"/>
    </mc:Choice>
  </mc:AlternateContent>
  <bookViews>
    <workbookView xWindow="0" yWindow="0" windowWidth="19200" windowHeight="10995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 s="1"/>
  <c r="H20" i="1"/>
  <c r="H19" i="1"/>
  <c r="H18" i="1"/>
  <c r="H17" i="1"/>
  <c r="H16" i="1"/>
  <c r="H12" i="1"/>
  <c r="H11" i="1"/>
  <c r="H10" i="1"/>
  <c r="H9" i="1"/>
  <c r="H8" i="1"/>
  <c r="H15" i="1"/>
  <c r="F28" i="1"/>
  <c r="F27" i="1"/>
  <c r="F26" i="1"/>
  <c r="F25" i="1"/>
  <c r="F24" i="1"/>
  <c r="F23" i="1" s="1"/>
  <c r="F20" i="1"/>
  <c r="F19" i="1"/>
  <c r="F18" i="1"/>
  <c r="F17" i="1"/>
  <c r="F16" i="1"/>
  <c r="F12" i="1"/>
  <c r="F11" i="1"/>
  <c r="F10" i="1"/>
  <c r="F9" i="1"/>
  <c r="F8" i="1"/>
  <c r="F15" i="1"/>
  <c r="G28" i="1"/>
  <c r="G27" i="1"/>
  <c r="G26" i="1"/>
  <c r="G25" i="1"/>
  <c r="G24" i="1"/>
  <c r="G20" i="1"/>
  <c r="G19" i="1"/>
  <c r="G18" i="1"/>
  <c r="G17" i="1"/>
  <c r="G16" i="1"/>
  <c r="G12" i="1"/>
  <c r="G11" i="1"/>
  <c r="G10" i="1"/>
  <c r="G9" i="1"/>
  <c r="G8" i="1"/>
  <c r="G15" i="1"/>
  <c r="G23" i="1" l="1"/>
  <c r="G7" i="1" l="1"/>
  <c r="E15" i="1" l="1"/>
  <c r="E23" i="1"/>
  <c r="E7" i="1"/>
  <c r="H7" i="1"/>
  <c r="F7" i="1"/>
</calcChain>
</file>

<file path=xl/sharedStrings.xml><?xml version="1.0" encoding="utf-8"?>
<sst xmlns="http://schemas.openxmlformats.org/spreadsheetml/2006/main" count="112" uniqueCount="74">
  <si>
    <r>
      <rPr>
        <sz val="9"/>
        <rFont val="Times New Roman"/>
        <family val="1"/>
        <charset val="204"/>
      </rPr>
      <t>Форма № 2-г</t>
    </r>
  </si>
  <si>
    <r>
      <rPr>
        <sz val="9"/>
        <rFont val="Times New Roman"/>
        <family val="1"/>
        <charset val="204"/>
      </rPr>
      <t>№ п/п</t>
    </r>
  </si>
  <si>
    <r>
      <rPr>
        <sz val="9"/>
        <rFont val="Times New Roman"/>
        <family val="1"/>
        <charset val="204"/>
      </rPr>
      <t>Показатели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</si>
  <si>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</si>
  <si>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2014г. (отчет)</t>
    </r>
  </si>
  <si>
    <r>
      <rPr>
        <sz val="9"/>
        <rFont val="Times New Roman"/>
        <family val="1"/>
        <charset val="204"/>
      </rPr>
      <t>2017г. (прогноз)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</si>
  <si>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</si>
  <si>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</si>
  <si>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</si>
  <si>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</si>
  <si>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</si>
  <si>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</si>
  <si>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Объемы перевозок пассажиров железнодорожным транспортом общего пользования (отправленные пассажиры) за год всего в пригородном сообщении, в том числе:</t>
    </r>
  </si>
  <si>
    <r>
      <rPr>
        <sz val="9"/>
        <rFont val="Times New Roman"/>
        <family val="1"/>
        <charset val="204"/>
      </rPr>
      <t>млн. пасс.</t>
    </r>
  </si>
  <si>
    <r>
      <rPr>
        <sz val="9"/>
        <rFont val="Times New Roman"/>
        <family val="1"/>
        <charset val="204"/>
      </rPr>
      <t>12,84</t>
    </r>
  </si>
  <si>
    <r>
      <rPr>
        <sz val="9"/>
        <rFont val="Times New Roman"/>
        <family val="1"/>
        <charset val="204"/>
      </rPr>
      <t>1.1</t>
    </r>
  </si>
  <si>
    <r>
      <rPr>
        <i/>
        <sz val="9"/>
        <rFont val="Times New Roman"/>
        <family val="1"/>
        <charset val="204"/>
      </rPr>
      <t>Воронежская область</t>
    </r>
  </si>
  <si>
    <r>
      <rPr>
        <i/>
        <sz val="9"/>
        <rFont val="Times New Roman"/>
        <family val="1"/>
        <charset val="204"/>
      </rPr>
      <t>млн. пасс.</t>
    </r>
  </si>
  <si>
    <r>
      <rPr>
        <i/>
        <sz val="9"/>
        <rFont val="Times New Roman"/>
        <family val="1"/>
        <charset val="204"/>
      </rPr>
      <t>7,46</t>
    </r>
  </si>
  <si>
    <r>
      <rPr>
        <sz val="9"/>
        <rFont val="Times New Roman"/>
        <family val="1"/>
        <charset val="204"/>
      </rPr>
      <t>1.2</t>
    </r>
  </si>
  <si>
    <r>
      <rPr>
        <i/>
        <sz val="9"/>
        <rFont val="Times New Roman"/>
        <family val="1"/>
        <charset val="204"/>
      </rPr>
      <t>Липецкая область</t>
    </r>
  </si>
  <si>
    <r>
      <rPr>
        <i/>
        <sz val="9"/>
        <rFont val="Times New Roman"/>
        <family val="1"/>
        <charset val="204"/>
      </rPr>
      <t>0,60</t>
    </r>
  </si>
  <si>
    <r>
      <rPr>
        <sz val="9"/>
        <rFont val="Times New Roman"/>
        <family val="1"/>
        <charset val="204"/>
      </rPr>
      <t>1.3</t>
    </r>
  </si>
  <si>
    <r>
      <rPr>
        <i/>
        <sz val="9"/>
        <rFont val="Times New Roman"/>
        <family val="1"/>
        <charset val="204"/>
      </rPr>
      <t>Тамбовская область</t>
    </r>
  </si>
  <si>
    <r>
      <rPr>
        <i/>
        <sz val="9"/>
        <rFont val="Times New Roman"/>
        <family val="1"/>
        <charset val="204"/>
      </rPr>
      <t>1,77</t>
    </r>
  </si>
  <si>
    <r>
      <rPr>
        <sz val="9"/>
        <rFont val="Times New Roman"/>
        <family val="1"/>
        <charset val="204"/>
      </rPr>
      <t>1.4</t>
    </r>
  </si>
  <si>
    <r>
      <rPr>
        <i/>
        <sz val="9"/>
        <rFont val="Times New Roman"/>
        <family val="1"/>
        <charset val="204"/>
      </rPr>
      <t>Белгородская область</t>
    </r>
  </si>
  <si>
    <r>
      <rPr>
        <i/>
        <sz val="9"/>
        <rFont val="Times New Roman"/>
        <family val="1"/>
        <charset val="204"/>
      </rPr>
      <t>1,45</t>
    </r>
  </si>
  <si>
    <r>
      <rPr>
        <sz val="9"/>
        <rFont val="Times New Roman"/>
        <family val="1"/>
        <charset val="204"/>
      </rPr>
      <t>1.5</t>
    </r>
  </si>
  <si>
    <r>
      <rPr>
        <i/>
        <sz val="9"/>
        <rFont val="Times New Roman"/>
        <family val="1"/>
        <charset val="204"/>
      </rPr>
      <t>Курская область</t>
    </r>
  </si>
  <si>
    <r>
      <rPr>
        <i/>
        <sz val="9"/>
        <rFont val="Times New Roman"/>
        <family val="1"/>
        <charset val="204"/>
      </rPr>
      <t>0,54</t>
    </r>
  </si>
  <si>
    <r>
      <rPr>
        <i/>
        <sz val="9"/>
        <rFont val="Times New Roman"/>
        <family val="1"/>
        <charset val="204"/>
      </rPr>
      <t>0,39</t>
    </r>
  </si>
  <si>
    <r>
      <rPr>
        <sz val="9"/>
        <rFont val="Times New Roman"/>
        <family val="1"/>
        <charset val="204"/>
      </rPr>
      <t>1.6</t>
    </r>
  </si>
  <si>
    <r>
      <rPr>
        <i/>
        <sz val="9"/>
        <rFont val="Times New Roman"/>
        <family val="1"/>
        <charset val="204"/>
      </rPr>
      <t>Пензенская область</t>
    </r>
  </si>
  <si>
    <r>
      <rPr>
        <i/>
        <sz val="9"/>
        <rFont val="Times New Roman"/>
        <family val="1"/>
        <charset val="204"/>
      </rPr>
      <t>0,30</t>
    </r>
  </si>
  <si>
    <r>
      <rPr>
        <sz val="9"/>
        <rFont val="Times New Roman"/>
        <family val="1"/>
        <charset val="204"/>
      </rPr>
      <t>1.7</t>
    </r>
  </si>
  <si>
    <r>
      <rPr>
        <i/>
        <sz val="9"/>
        <rFont val="Times New Roman"/>
        <family val="1"/>
        <charset val="204"/>
      </rPr>
      <t>Саратовская область</t>
    </r>
  </si>
  <si>
    <r>
      <rPr>
        <i/>
        <sz val="9"/>
        <rFont val="Times New Roman"/>
        <family val="1"/>
        <charset val="204"/>
      </rPr>
      <t>0,73</t>
    </r>
  </si>
  <si>
    <r>
      <rPr>
        <sz val="9"/>
        <rFont val="Times New Roman"/>
        <family val="1"/>
        <charset val="204"/>
      </rPr>
      <t>Объемы перевозок пассажиров железнодорожным транспортом общего пользования (перевезенные пассажиры) за год всего в пригородном сообщении, в том числе:</t>
    </r>
  </si>
  <si>
    <r>
      <rPr>
        <sz val="9"/>
        <rFont val="Times New Roman"/>
        <family val="1"/>
        <charset val="204"/>
      </rPr>
      <t>13,25</t>
    </r>
  </si>
  <si>
    <r>
      <rPr>
        <sz val="9"/>
        <rFont val="Times New Roman"/>
        <family val="1"/>
        <charset val="204"/>
      </rPr>
      <t>2.1</t>
    </r>
  </si>
  <si>
    <r>
      <rPr>
        <i/>
        <sz val="9"/>
        <rFont val="Times New Roman"/>
        <family val="1"/>
        <charset val="204"/>
      </rPr>
      <t>7,47</t>
    </r>
  </si>
  <si>
    <r>
      <rPr>
        <sz val="9"/>
        <rFont val="Times New Roman"/>
        <family val="1"/>
        <charset val="204"/>
      </rPr>
      <t>2.2</t>
    </r>
  </si>
  <si>
    <r>
      <rPr>
        <sz val="9"/>
        <rFont val="Times New Roman"/>
        <family val="1"/>
        <charset val="204"/>
      </rPr>
      <t>2.3</t>
    </r>
  </si>
  <si>
    <r>
      <rPr>
        <i/>
        <sz val="9"/>
        <rFont val="Times New Roman"/>
        <family val="1"/>
        <charset val="204"/>
      </rPr>
      <t>1,75</t>
    </r>
  </si>
  <si>
    <r>
      <rPr>
        <sz val="9"/>
        <rFont val="Times New Roman"/>
        <family val="1"/>
        <charset val="204"/>
      </rPr>
      <t>2.4</t>
    </r>
  </si>
  <si>
    <r>
      <rPr>
        <i/>
        <sz val="9"/>
        <rFont val="Times New Roman"/>
        <family val="1"/>
        <charset val="204"/>
      </rPr>
      <t>1,52</t>
    </r>
  </si>
  <si>
    <r>
      <rPr>
        <sz val="9"/>
        <rFont val="Times New Roman"/>
        <family val="1"/>
        <charset val="204"/>
      </rPr>
      <t>2.5</t>
    </r>
  </si>
  <si>
    <r>
      <rPr>
        <i/>
        <sz val="9"/>
        <rFont val="Times New Roman"/>
        <family val="1"/>
        <charset val="204"/>
      </rPr>
      <t>0,81</t>
    </r>
  </si>
  <si>
    <r>
      <rPr>
        <sz val="9"/>
        <rFont val="Times New Roman"/>
        <family val="1"/>
        <charset val="204"/>
      </rPr>
      <t>2.6</t>
    </r>
  </si>
  <si>
    <r>
      <rPr>
        <sz val="9"/>
        <rFont val="Times New Roman"/>
        <family val="1"/>
        <charset val="204"/>
      </rPr>
      <t>2.7</t>
    </r>
  </si>
  <si>
    <r>
      <rPr>
        <i/>
        <sz val="9"/>
        <rFont val="Times New Roman"/>
        <family val="1"/>
        <charset val="204"/>
      </rPr>
      <t>0,72</t>
    </r>
  </si>
  <si>
    <r>
      <rPr>
        <sz val="9"/>
        <rFont val="Times New Roman"/>
        <family val="1"/>
        <charset val="204"/>
      </rPr>
      <t>Пассажирооборот по инфраструктуре железнодорожного транспорта общего пользования за год в пригородном сообщении, в том числе:</t>
    </r>
  </si>
  <si>
    <r>
      <rPr>
        <sz val="9"/>
        <rFont val="Times New Roman"/>
        <family val="1"/>
        <charset val="204"/>
      </rPr>
      <t>млн. пасс-км.</t>
    </r>
  </si>
  <si>
    <r>
      <rPr>
        <sz val="9"/>
        <rFont val="Times New Roman"/>
        <family val="1"/>
        <charset val="204"/>
      </rPr>
      <t>426,77</t>
    </r>
  </si>
  <si>
    <r>
      <rPr>
        <sz val="9"/>
        <rFont val="Times New Roman"/>
        <family val="1"/>
        <charset val="204"/>
      </rPr>
      <t>3.1</t>
    </r>
  </si>
  <si>
    <r>
      <rPr>
        <i/>
        <sz val="9"/>
        <rFont val="Times New Roman"/>
        <family val="1"/>
        <charset val="204"/>
      </rPr>
      <t>млн. пасс-км.</t>
    </r>
  </si>
  <si>
    <r>
      <rPr>
        <i/>
        <sz val="9"/>
        <rFont val="Times New Roman"/>
        <family val="1"/>
        <charset val="204"/>
      </rPr>
      <t>248,94</t>
    </r>
  </si>
  <si>
    <r>
      <rPr>
        <sz val="9"/>
        <rFont val="Times New Roman"/>
        <family val="1"/>
        <charset val="204"/>
      </rPr>
      <t>3.2</t>
    </r>
  </si>
  <si>
    <r>
      <rPr>
        <i/>
        <sz val="9"/>
        <rFont val="Times New Roman"/>
        <family val="1"/>
        <charset val="204"/>
      </rPr>
      <t>19,11</t>
    </r>
  </si>
  <si>
    <r>
      <rPr>
        <sz val="9"/>
        <rFont val="Times New Roman"/>
        <family val="1"/>
        <charset val="204"/>
      </rPr>
      <t>3.3</t>
    </r>
  </si>
  <si>
    <r>
      <rPr>
        <i/>
        <sz val="9"/>
        <rFont val="Times New Roman"/>
        <family val="1"/>
        <charset val="204"/>
      </rPr>
      <t>51,21</t>
    </r>
  </si>
  <si>
    <r>
      <rPr>
        <sz val="9"/>
        <rFont val="Times New Roman"/>
        <family val="1"/>
        <charset val="204"/>
      </rPr>
      <t>3.4</t>
    </r>
  </si>
  <si>
    <r>
      <rPr>
        <i/>
        <sz val="9"/>
        <rFont val="Times New Roman"/>
        <family val="1"/>
        <charset val="204"/>
      </rPr>
      <t>44,79</t>
    </r>
  </si>
  <si>
    <r>
      <rPr>
        <sz val="9"/>
        <rFont val="Times New Roman"/>
        <family val="1"/>
        <charset val="204"/>
      </rPr>
      <t>3.5</t>
    </r>
  </si>
  <si>
    <r>
      <rPr>
        <i/>
        <sz val="9"/>
        <rFont val="Times New Roman"/>
        <family val="1"/>
        <charset val="204"/>
      </rPr>
      <t>23,02</t>
    </r>
  </si>
  <si>
    <r>
      <rPr>
        <sz val="9"/>
        <rFont val="Times New Roman"/>
        <family val="1"/>
        <charset val="204"/>
      </rPr>
      <t>3.6</t>
    </r>
  </si>
  <si>
    <r>
      <rPr>
        <i/>
        <sz val="9"/>
        <rFont val="Times New Roman"/>
        <family val="1"/>
        <charset val="204"/>
      </rPr>
      <t>12,11</t>
    </r>
  </si>
  <si>
    <r>
      <rPr>
        <sz val="9"/>
        <rFont val="Times New Roman"/>
        <family val="1"/>
        <charset val="204"/>
      </rPr>
      <t>3.7</t>
    </r>
  </si>
  <si>
    <r>
      <rPr>
        <i/>
        <sz val="9"/>
        <rFont val="Times New Roman"/>
        <family val="1"/>
        <charset val="204"/>
      </rPr>
      <t>27,60</t>
    </r>
  </si>
  <si>
    <r>
      <rPr>
        <b/>
        <sz val="9"/>
        <rFont val="Times New Roman"/>
        <family val="1"/>
        <charset val="204"/>
      </rPr>
      <t>Объемы перевозок пассажиров железнодорожным транспортом общего пользования в пригородном сообщении АО "ППК "Черноземье"</t>
    </r>
  </si>
  <si>
    <t>2017г. (ожид.)</t>
  </si>
  <si>
    <t>2015г. (отчет)</t>
  </si>
  <si>
    <t>2016г. (отчет)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</si>
</sst>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80;&#1077;%20&#1076;&#1086;&#1082;&#1091;&#1084;&#1077;&#1085;&#1090;&#1099;\Econom\&#1069;&#1054;&#1059;&#1058;\&#1056;&#1040;&#1057;&#1063;&#1045;&#1058;%20&#1069;&#1054;&#1059;&#1058;%202018\&#1056;&#1072;&#1089;&#1095;&#1077;&#1090;&#1099;%20&#1080;%20&#1087;&#1088;&#1080;&#1083;&#1086;&#1078;&#1077;&#1085;&#1080;&#1103;\&#1060;&#1054;&#1056;&#1052;&#1067;%20&#1044;&#1051;&#1071;%20&#1056;&#1069;&#1050;%202017&#1048;&#1057;&#1055;&#1056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1"/>
      <sheetName val="Пр13"/>
      <sheetName val="Пр14"/>
      <sheetName val="Пр15"/>
      <sheetName val="Пр16"/>
      <sheetName val="Пр17"/>
      <sheetName val="Пр18"/>
      <sheetName val="П5 11 Свод17"/>
      <sheetName val="П7 11 Вор17"/>
      <sheetName val="П7 11 Лип17"/>
      <sheetName val="П7 11 Там17"/>
      <sheetName val="П7 11 Бел17"/>
      <sheetName val="П7 11 Кур17"/>
      <sheetName val="П7 11 Пен17"/>
      <sheetName val="П7 11 Сар17"/>
      <sheetName val="П5 11 Свод18"/>
      <sheetName val="П7 11 Вор18"/>
      <sheetName val="П7 11 Лип18"/>
      <sheetName val="П7 11 Там18"/>
      <sheetName val="П7 11 Бел18"/>
      <sheetName val="П7 11 Кур18"/>
      <sheetName val="П7 11 Пен18"/>
      <sheetName val="П7 11 Сар18"/>
      <sheetName val="П5 11 Свод16"/>
      <sheetName val="П7 11 Вор16"/>
      <sheetName val="П7 11 Лип16"/>
      <sheetName val="П7 11 Там16"/>
      <sheetName val="П7 11 Бел16"/>
      <sheetName val="П7 11 Кур16"/>
      <sheetName val="П7 11 Пен16"/>
      <sheetName val="П7 11 Сар16"/>
      <sheetName val="ИОР"/>
      <sheetName val="П10Свод"/>
      <sheetName val="П10Вор"/>
      <sheetName val="П10Лип"/>
      <sheetName val="П10Там"/>
      <sheetName val="П10Бел"/>
      <sheetName val="П10Кур"/>
      <sheetName val="П10Пен"/>
      <sheetName val="П10Сар"/>
      <sheetName val="Вол"/>
      <sheetName val="Рос"/>
      <sheetName val="Тул"/>
      <sheetName val="Ряз"/>
      <sheetName val="П8_16"/>
      <sheetName val="П8_17"/>
      <sheetName val="П8_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5">
          <cell r="O75">
            <v>6354726</v>
          </cell>
          <cell r="P75">
            <v>646475</v>
          </cell>
          <cell r="Q75">
            <v>1403041</v>
          </cell>
          <cell r="R75">
            <v>952266</v>
          </cell>
          <cell r="U75">
            <v>481099</v>
          </cell>
        </row>
        <row r="145">
          <cell r="O145">
            <v>6654284</v>
          </cell>
          <cell r="P145">
            <v>958173</v>
          </cell>
          <cell r="Q145">
            <v>1568637</v>
          </cell>
          <cell r="R145">
            <v>1041425</v>
          </cell>
          <cell r="U145">
            <v>572921</v>
          </cell>
        </row>
        <row r="215">
          <cell r="O215">
            <v>201702.91800000001</v>
          </cell>
          <cell r="P215">
            <v>21144.761999999999</v>
          </cell>
          <cell r="Q215">
            <v>41491.432000000001</v>
          </cell>
          <cell r="R215">
            <v>36279.892</v>
          </cell>
          <cell r="U215">
            <v>16951.632000000001</v>
          </cell>
        </row>
      </sheetData>
      <sheetData sheetId="46">
        <row r="75">
          <cell r="O75">
            <v>6340979</v>
          </cell>
          <cell r="P75">
            <v>653921</v>
          </cell>
          <cell r="Q75">
            <v>1390391</v>
          </cell>
          <cell r="R75">
            <v>969109</v>
          </cell>
          <cell r="U75">
            <v>528786</v>
          </cell>
        </row>
        <row r="145">
          <cell r="O145">
            <v>6637539</v>
          </cell>
          <cell r="P145">
            <v>971415</v>
          </cell>
          <cell r="Q145">
            <v>1555094</v>
          </cell>
          <cell r="R145">
            <v>1059137</v>
          </cell>
          <cell r="U145">
            <v>629525</v>
          </cell>
        </row>
        <row r="215">
          <cell r="O215">
            <v>200021.71799999999</v>
          </cell>
          <cell r="P215">
            <v>21805.952000000001</v>
          </cell>
          <cell r="Q215">
            <v>41862.970999999998</v>
          </cell>
          <cell r="R215">
            <v>37577.99</v>
          </cell>
          <cell r="U215">
            <v>18832.859</v>
          </cell>
        </row>
      </sheetData>
      <sheetData sheetId="47">
        <row r="75">
          <cell r="O75">
            <v>6361642</v>
          </cell>
          <cell r="P75">
            <v>655431</v>
          </cell>
          <cell r="Q75">
            <v>1380040</v>
          </cell>
          <cell r="R75">
            <v>930602</v>
          </cell>
          <cell r="U75">
            <v>544800</v>
          </cell>
        </row>
        <row r="145">
          <cell r="O145">
            <v>6659165</v>
          </cell>
          <cell r="P145">
            <v>973680</v>
          </cell>
          <cell r="Q145">
            <v>1543504</v>
          </cell>
          <cell r="R145">
            <v>1017082</v>
          </cell>
          <cell r="U145">
            <v>648601</v>
          </cell>
        </row>
        <row r="215">
          <cell r="O215">
            <v>200675.19500000001</v>
          </cell>
          <cell r="P215">
            <v>21855.793000000001</v>
          </cell>
          <cell r="Q215">
            <v>41552.499000000003</v>
          </cell>
          <cell r="R215">
            <v>36090.644</v>
          </cell>
          <cell r="U215">
            <v>19397.305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Normal="100" zoomScaleSheetLayoutView="100" workbookViewId="0">
      <selection activeCell="F6" sqref="F6"/>
    </sheetView>
  </sheetViews>
  <sheetFormatPr defaultRowHeight="12.75" x14ac:dyDescent="0.2"/>
  <cols>
    <col min="1" max="1" width="11" style="1"/>
    <col min="2" max="2" width="57.7109375" style="1" customWidth="1"/>
    <col min="3" max="3" width="18" style="1"/>
    <col min="4" max="5" width="13" style="1"/>
    <col min="6" max="6" width="14" style="1"/>
    <col min="7" max="7" width="13.140625" style="1" customWidth="1"/>
    <col min="8" max="8" width="13" style="1"/>
    <col min="9" max="16384" width="9.140625" style="1"/>
  </cols>
  <sheetData>
    <row r="1" spans="1:8" x14ac:dyDescent="0.2">
      <c r="H1" s="2" t="s">
        <v>0</v>
      </c>
    </row>
    <row r="3" spans="1:8" x14ac:dyDescent="0.2">
      <c r="A3" s="11" t="s">
        <v>70</v>
      </c>
      <c r="B3" s="11"/>
      <c r="C3" s="11"/>
      <c r="D3" s="11"/>
      <c r="E3" s="11"/>
      <c r="F3" s="11"/>
      <c r="G3" s="11"/>
      <c r="H3" s="11"/>
    </row>
    <row r="4" spans="1:8" ht="13.5" thickBot="1" x14ac:dyDescent="0.25"/>
    <row r="5" spans="1:8" x14ac:dyDescent="0.2">
      <c r="A5" s="3" t="s">
        <v>1</v>
      </c>
      <c r="B5" s="3" t="s">
        <v>2</v>
      </c>
      <c r="C5" s="4" t="s">
        <v>3</v>
      </c>
      <c r="D5" s="4" t="s">
        <v>4</v>
      </c>
      <c r="E5" s="8" t="s">
        <v>72</v>
      </c>
      <c r="F5" s="8" t="s">
        <v>73</v>
      </c>
      <c r="G5" s="8" t="s">
        <v>71</v>
      </c>
      <c r="H5" s="4" t="s">
        <v>5</v>
      </c>
    </row>
    <row r="6" spans="1:8" x14ac:dyDescent="0.2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7">
        <v>7</v>
      </c>
      <c r="H6" s="3">
        <v>8</v>
      </c>
    </row>
    <row r="7" spans="1:8" ht="24" x14ac:dyDescent="0.2">
      <c r="A7" s="3" t="s">
        <v>6</v>
      </c>
      <c r="B7" s="5" t="s">
        <v>12</v>
      </c>
      <c r="C7" s="3" t="s">
        <v>13</v>
      </c>
      <c r="D7" s="3" t="s">
        <v>14</v>
      </c>
      <c r="E7" s="3">
        <f>SUM(E8:E14)</f>
        <v>10.298</v>
      </c>
      <c r="F7" s="10">
        <f>SUM(F8:F14)</f>
        <v>9.8376070000000002</v>
      </c>
      <c r="G7" s="10">
        <f>SUM(G8:G14)</f>
        <v>9.8831859999999985</v>
      </c>
      <c r="H7" s="10">
        <f>SUM(H8:H14)</f>
        <v>9.8725149999999999</v>
      </c>
    </row>
    <row r="8" spans="1:8" x14ac:dyDescent="0.2">
      <c r="A8" s="3" t="s">
        <v>15</v>
      </c>
      <c r="B8" s="6" t="s">
        <v>16</v>
      </c>
      <c r="C8" s="7" t="s">
        <v>17</v>
      </c>
      <c r="D8" s="7" t="s">
        <v>18</v>
      </c>
      <c r="E8" s="7">
        <v>6.6890000000000001</v>
      </c>
      <c r="F8" s="9">
        <f>[1]П8_16!$O$75/1000000</f>
        <v>6.3547260000000003</v>
      </c>
      <c r="G8" s="9">
        <f>[1]П8_17!$O$75/1000000</f>
        <v>6.3409789999999999</v>
      </c>
      <c r="H8" s="9">
        <f>[1]П8_18!$O$75/1000000</f>
        <v>6.3616419999999998</v>
      </c>
    </row>
    <row r="9" spans="1:8" x14ac:dyDescent="0.2">
      <c r="A9" s="3" t="s">
        <v>19</v>
      </c>
      <c r="B9" s="6" t="s">
        <v>20</v>
      </c>
      <c r="C9" s="7" t="s">
        <v>17</v>
      </c>
      <c r="D9" s="7" t="s">
        <v>21</v>
      </c>
      <c r="E9" s="7">
        <v>0.60799999999999998</v>
      </c>
      <c r="F9" s="9">
        <f>[1]П8_16!$P$75/1000000</f>
        <v>0.64647500000000002</v>
      </c>
      <c r="G9" s="9">
        <f>[1]П8_17!$P$75/1000000</f>
        <v>0.65392099999999997</v>
      </c>
      <c r="H9" s="9">
        <f>[1]П8_18!$P$75/1000000</f>
        <v>0.65543099999999999</v>
      </c>
    </row>
    <row r="10" spans="1:8" x14ac:dyDescent="0.2">
      <c r="A10" s="3" t="s">
        <v>22</v>
      </c>
      <c r="B10" s="6" t="s">
        <v>23</v>
      </c>
      <c r="C10" s="7" t="s">
        <v>17</v>
      </c>
      <c r="D10" s="7" t="s">
        <v>24</v>
      </c>
      <c r="E10" s="7">
        <v>1.407</v>
      </c>
      <c r="F10" s="9">
        <f>[1]П8_16!$Q$75/1000000</f>
        <v>1.403041</v>
      </c>
      <c r="G10" s="9">
        <f>[1]П8_17!$Q$75/1000000</f>
        <v>1.3903909999999999</v>
      </c>
      <c r="H10" s="9">
        <f>[1]П8_18!$Q$75/1000000</f>
        <v>1.3800399999999999</v>
      </c>
    </row>
    <row r="11" spans="1:8" x14ac:dyDescent="0.2">
      <c r="A11" s="3" t="s">
        <v>25</v>
      </c>
      <c r="B11" s="6" t="s">
        <v>26</v>
      </c>
      <c r="C11" s="7" t="s">
        <v>17</v>
      </c>
      <c r="D11" s="7" t="s">
        <v>27</v>
      </c>
      <c r="E11" s="7">
        <v>0.99099999999999999</v>
      </c>
      <c r="F11" s="9">
        <f>[1]П8_16!$R$75/1000000</f>
        <v>0.95226599999999995</v>
      </c>
      <c r="G11" s="9">
        <f>[1]П8_17!$R$75/1000000</f>
        <v>0.969109</v>
      </c>
      <c r="H11" s="9">
        <f>[1]П8_18!$R$75/1000000</f>
        <v>0.93060200000000004</v>
      </c>
    </row>
    <row r="12" spans="1:8" x14ac:dyDescent="0.2">
      <c r="A12" s="3" t="s">
        <v>28</v>
      </c>
      <c r="B12" s="6" t="s">
        <v>29</v>
      </c>
      <c r="C12" s="7" t="s">
        <v>17</v>
      </c>
      <c r="D12" s="7" t="s">
        <v>30</v>
      </c>
      <c r="E12" s="7">
        <v>0.46200000000000002</v>
      </c>
      <c r="F12" s="9">
        <f>[1]П8_16!$U$75/1000000</f>
        <v>0.481099</v>
      </c>
      <c r="G12" s="9">
        <f>[1]П8_17!$U$75/1000000</f>
        <v>0.52878599999999998</v>
      </c>
      <c r="H12" s="9">
        <f>[1]П8_18!$U$75/1000000</f>
        <v>0.54479999999999995</v>
      </c>
    </row>
    <row r="13" spans="1:8" x14ac:dyDescent="0.2">
      <c r="A13" s="3" t="s">
        <v>32</v>
      </c>
      <c r="B13" s="6" t="s">
        <v>33</v>
      </c>
      <c r="C13" s="7" t="s">
        <v>17</v>
      </c>
      <c r="D13" s="7" t="s">
        <v>34</v>
      </c>
      <c r="E13" s="7">
        <v>0.108</v>
      </c>
      <c r="F13" s="12">
        <v>0</v>
      </c>
      <c r="G13" s="12">
        <v>0</v>
      </c>
      <c r="H13" s="12">
        <v>0</v>
      </c>
    </row>
    <row r="14" spans="1:8" x14ac:dyDescent="0.2">
      <c r="A14" s="3" t="s">
        <v>35</v>
      </c>
      <c r="B14" s="6" t="s">
        <v>36</v>
      </c>
      <c r="C14" s="7" t="s">
        <v>17</v>
      </c>
      <c r="D14" s="7" t="s">
        <v>37</v>
      </c>
      <c r="E14" s="7">
        <v>3.3000000000000002E-2</v>
      </c>
      <c r="F14" s="7">
        <v>0</v>
      </c>
      <c r="G14" s="7">
        <v>0</v>
      </c>
      <c r="H14" s="7">
        <v>0</v>
      </c>
    </row>
    <row r="15" spans="1:8" ht="24" x14ac:dyDescent="0.2">
      <c r="A15" s="3" t="s">
        <v>7</v>
      </c>
      <c r="B15" s="5" t="s">
        <v>38</v>
      </c>
      <c r="C15" s="3" t="s">
        <v>13</v>
      </c>
      <c r="D15" s="3" t="s">
        <v>39</v>
      </c>
      <c r="E15" s="3">
        <f>SUM(E16:E22)</f>
        <v>10.617999999999999</v>
      </c>
      <c r="F15" s="10">
        <f>F16+F17+F18+F19+F20+F21+F22</f>
        <v>10.795439999999999</v>
      </c>
      <c r="G15" s="10">
        <f>G16+G17+G18+G19+G20+G21+G22</f>
        <v>10.85271</v>
      </c>
      <c r="H15" s="10">
        <f>H16+H17+H18+H19+H20+H21+H22</f>
        <v>10.842032</v>
      </c>
    </row>
    <row r="16" spans="1:8" x14ac:dyDescent="0.2">
      <c r="A16" s="3" t="s">
        <v>40</v>
      </c>
      <c r="B16" s="6" t="s">
        <v>16</v>
      </c>
      <c r="C16" s="7" t="s">
        <v>17</v>
      </c>
      <c r="D16" s="7" t="s">
        <v>41</v>
      </c>
      <c r="E16" s="7">
        <v>6.6959999999999997</v>
      </c>
      <c r="F16" s="9">
        <f>[1]П8_16!$O$145/1000000</f>
        <v>6.6542839999999996</v>
      </c>
      <c r="G16" s="9">
        <f>[1]П8_17!$O$145/1000000</f>
        <v>6.6375390000000003</v>
      </c>
      <c r="H16" s="9">
        <f>[1]П8_18!$O$145/1000000</f>
        <v>6.6591649999999998</v>
      </c>
    </row>
    <row r="17" spans="1:8" x14ac:dyDescent="0.2">
      <c r="A17" s="3" t="s">
        <v>42</v>
      </c>
      <c r="B17" s="6" t="s">
        <v>20</v>
      </c>
      <c r="C17" s="7" t="s">
        <v>17</v>
      </c>
      <c r="D17" s="7" t="s">
        <v>21</v>
      </c>
      <c r="E17" s="7">
        <v>0.60799999999999998</v>
      </c>
      <c r="F17" s="9">
        <f>[1]П8_16!$P$145/1000000</f>
        <v>0.95817300000000005</v>
      </c>
      <c r="G17" s="9">
        <f>[1]П8_17!$P$145/1000000</f>
        <v>0.97141500000000003</v>
      </c>
      <c r="H17" s="9">
        <f>[1]П8_18!$P$145/1000000</f>
        <v>0.97367999999999999</v>
      </c>
    </row>
    <row r="18" spans="1:8" x14ac:dyDescent="0.2">
      <c r="A18" s="3" t="s">
        <v>43</v>
      </c>
      <c r="B18" s="6" t="s">
        <v>23</v>
      </c>
      <c r="C18" s="7" t="s">
        <v>17</v>
      </c>
      <c r="D18" s="7" t="s">
        <v>44</v>
      </c>
      <c r="E18" s="7">
        <v>1.407</v>
      </c>
      <c r="F18" s="9">
        <f>[1]П8_16!$Q$145/1000000</f>
        <v>1.5686370000000001</v>
      </c>
      <c r="G18" s="9">
        <f>[1]П8_17!$Q$145/1000000</f>
        <v>1.555094</v>
      </c>
      <c r="H18" s="9">
        <f>[1]П8_18!$Q$145/1000000</f>
        <v>1.543504</v>
      </c>
    </row>
    <row r="19" spans="1:8" x14ac:dyDescent="0.2">
      <c r="A19" s="3" t="s">
        <v>45</v>
      </c>
      <c r="B19" s="6" t="s">
        <v>26</v>
      </c>
      <c r="C19" s="7" t="s">
        <v>17</v>
      </c>
      <c r="D19" s="7" t="s">
        <v>46</v>
      </c>
      <c r="E19" s="7">
        <v>0.997</v>
      </c>
      <c r="F19" s="9">
        <f>[1]П8_16!$R$145/1000000</f>
        <v>1.041425</v>
      </c>
      <c r="G19" s="9">
        <f>[1]П8_17!$R$145/1000000</f>
        <v>1.059137</v>
      </c>
      <c r="H19" s="9">
        <f>[1]П8_18!$R$145/1000000</f>
        <v>1.017082</v>
      </c>
    </row>
    <row r="20" spans="1:8" x14ac:dyDescent="0.2">
      <c r="A20" s="3" t="s">
        <v>47</v>
      </c>
      <c r="B20" s="6" t="s">
        <v>29</v>
      </c>
      <c r="C20" s="7" t="s">
        <v>17</v>
      </c>
      <c r="D20" s="7" t="s">
        <v>48</v>
      </c>
      <c r="E20" s="7">
        <v>0.70799999999999996</v>
      </c>
      <c r="F20" s="9">
        <f>[1]П8_16!$U$145/1000000</f>
        <v>0.57292100000000001</v>
      </c>
      <c r="G20" s="9">
        <f>[1]П8_17!$U$145/1000000</f>
        <v>0.629525</v>
      </c>
      <c r="H20" s="9">
        <f>[1]П8_18!$U$145/1000000</f>
        <v>0.64860099999999998</v>
      </c>
    </row>
    <row r="21" spans="1:8" x14ac:dyDescent="0.2">
      <c r="A21" s="3" t="s">
        <v>49</v>
      </c>
      <c r="B21" s="6" t="s">
        <v>33</v>
      </c>
      <c r="C21" s="7" t="s">
        <v>17</v>
      </c>
      <c r="D21" s="7" t="s">
        <v>31</v>
      </c>
      <c r="E21" s="7">
        <v>0.16600000000000001</v>
      </c>
      <c r="F21" s="12">
        <v>0</v>
      </c>
      <c r="G21" s="12">
        <v>0</v>
      </c>
      <c r="H21" s="12">
        <v>0</v>
      </c>
    </row>
    <row r="22" spans="1:8" x14ac:dyDescent="0.2">
      <c r="A22" s="3" t="s">
        <v>50</v>
      </c>
      <c r="B22" s="6" t="s">
        <v>36</v>
      </c>
      <c r="C22" s="7" t="s">
        <v>17</v>
      </c>
      <c r="D22" s="7" t="s">
        <v>51</v>
      </c>
      <c r="E22" s="7">
        <v>3.5999999999999997E-2</v>
      </c>
      <c r="F22" s="7">
        <v>0</v>
      </c>
      <c r="G22" s="7">
        <v>0</v>
      </c>
      <c r="H22" s="7">
        <v>0</v>
      </c>
    </row>
    <row r="23" spans="1:8" ht="24" x14ac:dyDescent="0.2">
      <c r="A23" s="3" t="s">
        <v>8</v>
      </c>
      <c r="B23" s="5" t="s">
        <v>52</v>
      </c>
      <c r="C23" s="3" t="s">
        <v>53</v>
      </c>
      <c r="D23" s="3" t="s">
        <v>54</v>
      </c>
      <c r="E23" s="10">
        <f>E24+E25+E26+E27+E28+E29+E30</f>
        <v>333.97399999999999</v>
      </c>
      <c r="F23" s="10">
        <f>SUM(F24:F30)</f>
        <v>317.57063600000004</v>
      </c>
      <c r="G23" s="10">
        <f>SUM(G24:G30)</f>
        <v>320.10148999999996</v>
      </c>
      <c r="H23" s="10">
        <f>SUM(H24:H30)</f>
        <v>319.57143600000001</v>
      </c>
    </row>
    <row r="24" spans="1:8" x14ac:dyDescent="0.2">
      <c r="A24" s="3" t="s">
        <v>55</v>
      </c>
      <c r="B24" s="6" t="s">
        <v>16</v>
      </c>
      <c r="C24" s="7" t="s">
        <v>56</v>
      </c>
      <c r="D24" s="7" t="s">
        <v>57</v>
      </c>
      <c r="E24" s="7">
        <v>218.548</v>
      </c>
      <c r="F24" s="9">
        <f>[1]П8_16!$O$215/1000</f>
        <v>201.70291800000001</v>
      </c>
      <c r="G24" s="9">
        <f>[1]П8_17!$O$215/1000</f>
        <v>200.02171799999999</v>
      </c>
      <c r="H24" s="9">
        <f>[1]П8_18!$O$215/1000</f>
        <v>200.675195</v>
      </c>
    </row>
    <row r="25" spans="1:8" x14ac:dyDescent="0.2">
      <c r="A25" s="3" t="s">
        <v>58</v>
      </c>
      <c r="B25" s="6" t="s">
        <v>20</v>
      </c>
      <c r="C25" s="7" t="s">
        <v>56</v>
      </c>
      <c r="D25" s="7" t="s">
        <v>59</v>
      </c>
      <c r="E25" s="7">
        <v>17.707000000000001</v>
      </c>
      <c r="F25" s="9">
        <f>[1]П8_16!$P$215/1000</f>
        <v>21.144762</v>
      </c>
      <c r="G25" s="9">
        <f>[1]П8_17!$P$215/1000</f>
        <v>21.805952000000001</v>
      </c>
      <c r="H25" s="9">
        <f>[1]П8_18!$P$215/1000</f>
        <v>21.855793000000002</v>
      </c>
    </row>
    <row r="26" spans="1:8" x14ac:dyDescent="0.2">
      <c r="A26" s="3" t="s">
        <v>60</v>
      </c>
      <c r="B26" s="6" t="s">
        <v>23</v>
      </c>
      <c r="C26" s="7" t="s">
        <v>56</v>
      </c>
      <c r="D26" s="7" t="s">
        <v>61</v>
      </c>
      <c r="E26" s="9">
        <v>40.19</v>
      </c>
      <c r="F26" s="9">
        <f>[1]П8_16!$Q$215/1000</f>
        <v>41.491432000000003</v>
      </c>
      <c r="G26" s="9">
        <f>[1]П8_17!$Q$215/1000</f>
        <v>41.862970999999995</v>
      </c>
      <c r="H26" s="9">
        <f>[1]П8_18!$Q$215/1000</f>
        <v>41.552499000000005</v>
      </c>
    </row>
    <row r="27" spans="1:8" x14ac:dyDescent="0.2">
      <c r="A27" s="3" t="s">
        <v>62</v>
      </c>
      <c r="B27" s="6" t="s">
        <v>26</v>
      </c>
      <c r="C27" s="7" t="s">
        <v>56</v>
      </c>
      <c r="D27" s="7" t="s">
        <v>63</v>
      </c>
      <c r="E27" s="7">
        <v>31.841000000000001</v>
      </c>
      <c r="F27" s="9">
        <f>[1]П8_16!$R$215/1000</f>
        <v>36.279891999999997</v>
      </c>
      <c r="G27" s="9">
        <f>[1]П8_17!$R$215/1000</f>
        <v>37.57799</v>
      </c>
      <c r="H27" s="9">
        <f>[1]П8_18!$R$215/1000</f>
        <v>36.090643999999998</v>
      </c>
    </row>
    <row r="28" spans="1:8" x14ac:dyDescent="0.2">
      <c r="A28" s="3" t="s">
        <v>64</v>
      </c>
      <c r="B28" s="6" t="s">
        <v>29</v>
      </c>
      <c r="C28" s="7" t="s">
        <v>56</v>
      </c>
      <c r="D28" s="7" t="s">
        <v>65</v>
      </c>
      <c r="E28" s="7">
        <v>19.183</v>
      </c>
      <c r="F28" s="9">
        <f>[1]П8_16!$U$215/1000</f>
        <v>16.951632</v>
      </c>
      <c r="G28" s="9">
        <f>[1]П8_17!$U$215/1000</f>
        <v>18.832858999999999</v>
      </c>
      <c r="H28" s="9">
        <f>[1]П8_18!$U$215/1000</f>
        <v>19.397304999999999</v>
      </c>
    </row>
    <row r="29" spans="1:8" x14ac:dyDescent="0.2">
      <c r="A29" s="3" t="s">
        <v>66</v>
      </c>
      <c r="B29" s="6" t="s">
        <v>33</v>
      </c>
      <c r="C29" s="7" t="s">
        <v>56</v>
      </c>
      <c r="D29" s="7" t="s">
        <v>67</v>
      </c>
      <c r="E29" s="7">
        <v>5.0860000000000003</v>
      </c>
      <c r="F29" s="12">
        <v>0</v>
      </c>
      <c r="G29" s="12">
        <v>0</v>
      </c>
      <c r="H29" s="12">
        <v>0</v>
      </c>
    </row>
    <row r="30" spans="1:8" x14ac:dyDescent="0.2">
      <c r="A30" s="3" t="s">
        <v>68</v>
      </c>
      <c r="B30" s="6" t="s">
        <v>36</v>
      </c>
      <c r="C30" s="7" t="s">
        <v>56</v>
      </c>
      <c r="D30" s="7" t="s">
        <v>69</v>
      </c>
      <c r="E30" s="7">
        <v>1.419</v>
      </c>
      <c r="F30" s="7">
        <v>0</v>
      </c>
      <c r="G30" s="7">
        <v>0</v>
      </c>
      <c r="H30" s="7">
        <v>0</v>
      </c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Vasileva</cp:lastModifiedBy>
  <dcterms:created xsi:type="dcterms:W3CDTF">2016-06-27T12:29:30Z</dcterms:created>
  <dcterms:modified xsi:type="dcterms:W3CDTF">2017-07-06T13:27:42Z</dcterms:modified>
</cp:coreProperties>
</file>