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755" activeTab="1"/>
  </bookViews>
  <sheets>
    <sheet name="2013" sheetId="1" r:id="rId1"/>
    <sheet name="2019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C26" i="1" l="1"/>
  <c r="C25" i="3"/>
  <c r="C21" i="3"/>
  <c r="C9" i="3"/>
  <c r="C8" i="3"/>
  <c r="C7" i="3"/>
  <c r="C19" i="3"/>
  <c r="C25" i="1"/>
  <c r="C23" i="1"/>
  <c r="C20" i="1"/>
  <c r="C19" i="1"/>
  <c r="C24" i="1" l="1"/>
  <c r="C13" i="3" l="1"/>
  <c r="C18" i="3"/>
  <c r="C16" i="3"/>
  <c r="C15" i="3"/>
  <c r="C14" i="3"/>
  <c r="C12" i="3"/>
  <c r="C11" i="3"/>
  <c r="C17" i="3" l="1"/>
  <c r="C22" i="3" l="1"/>
  <c r="C23" i="3" s="1"/>
  <c r="C24" i="3" s="1"/>
  <c r="C26" i="3" s="1"/>
  <c r="C10" i="3"/>
  <c r="C20" i="3" s="1"/>
</calcChain>
</file>

<file path=xl/sharedStrings.xml><?xml version="1.0" encoding="utf-8"?>
<sst xmlns="http://schemas.openxmlformats.org/spreadsheetml/2006/main" count="92" uniqueCount="29">
  <si>
    <t>Форма раскрытия информации об основных показателях финансово-хозяйственной деятельности, в отношении которой осуществляется регулирование в соответствии с Федеральным законом "О естественных монополиях", включая структуру основных производственных затрат на выполнение регулируемых работ (оказание услуг)</t>
  </si>
  <si>
    <t>Наименование показателей финансово-хозяйственной деятельности субъекта естественной монополии в сфере железнодорожных перевозок</t>
  </si>
  <si>
    <t>Единица измерения</t>
  </si>
  <si>
    <t>Доходы всего по основным видам деятельности:</t>
  </si>
  <si>
    <t>(млн.руб.)</t>
  </si>
  <si>
    <t>в том числе доходы по регулируемым видам деятельности</t>
  </si>
  <si>
    <t>Расходы всего:</t>
  </si>
  <si>
    <t>в том числе расходы по регулируемым видам деятельности</t>
  </si>
  <si>
    <t>- расходы на оплату труда</t>
  </si>
  <si>
    <t>- отчисления на социальные нужды</t>
  </si>
  <si>
    <t>- материалы</t>
  </si>
  <si>
    <t>- топливо</t>
  </si>
  <si>
    <t>- электроэнергия</t>
  </si>
  <si>
    <t>- прочие материальные затраты</t>
  </si>
  <si>
    <t>- амортизация</t>
  </si>
  <si>
    <t>- прочие</t>
  </si>
  <si>
    <t>Прибыль (убыток) всего по основным видам деятельности:</t>
  </si>
  <si>
    <t>в том числе прибыль (убыток) по регулируемым видам деятельности</t>
  </si>
  <si>
    <t>Прочие доходы всего:</t>
  </si>
  <si>
    <t>Прочие расходы всего:</t>
  </si>
  <si>
    <t>Результат от прочих доходов и расходов</t>
  </si>
  <si>
    <t>Прибыль (убыток) до налогообложения</t>
  </si>
  <si>
    <t>Налог на прибыль и иные аналогичные обязательства</t>
  </si>
  <si>
    <t>Чистая прибыль (убыток)</t>
  </si>
  <si>
    <t>2013г. (отчет)</t>
  </si>
  <si>
    <t>ОАО "ППК "Черноземье"</t>
  </si>
  <si>
    <t>Форма № 2-а</t>
  </si>
  <si>
    <t>АО "ППК "Черноземье"</t>
  </si>
  <si>
    <t>2019г. (отчет)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</si>
</sst>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3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67;/&#1057;&#1086;&#1073;&#1089;&#1090;&#1074;&#1077;&#1085;&#1085;&#1099;&#1077;/&#1056;&#1072;&#1089;&#1093;&#1086;&#1076;&#1099;%20&#1076;&#1086;&#1093;&#1086;&#1076;&#1099;/2019/12%20&#1084;&#1077;&#1089;%202019/7&#1059;%2012%20&#1084;&#1077;&#1089;.%202019%20&#1087;&#1086;&#1076;%20&#1073;&#1072;&#1083;&#1072;&#1085;&#1089;%20&#1044;&#1054;&#1056;&#1040;&#1041;2&#1048;&#1057;&#1055;&#1056;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"/>
      <sheetName val="Объемы ПС"/>
      <sheetName val="Оборотка 20сч"/>
      <sheetName val="Расходы 19БАЛ"/>
      <sheetName val="Расходы 19БЮДЖ"/>
      <sheetName val="7УБал"/>
      <sheetName val="7УБЮД"/>
      <sheetName val="ЭОУТ19пр225БАЛАНС"/>
      <sheetName val="ЭОУТ19пр225БЮДЖЕТ"/>
      <sheetName val="ФОТ КОНТ"/>
      <sheetName val="ФОТ КОНТ тыс"/>
      <sheetName val="Фин состФАКТ"/>
      <sheetName val="Фин состплан"/>
      <sheetName val="Таблицы"/>
      <sheetName val="ПИ"/>
      <sheetName val="РасхСт (правильн)"/>
      <sheetName val="РасхСт"/>
      <sheetName val="Лист2"/>
      <sheetName val="РаспрПД"/>
      <sheetName val="РаспрПР"/>
    </sheetNames>
    <sheetDataSet>
      <sheetData sheetId="0"/>
      <sheetData sheetId="1"/>
      <sheetData sheetId="2">
        <row r="320">
          <cell r="E320">
            <v>1600519665.8699999</v>
          </cell>
        </row>
      </sheetData>
      <sheetData sheetId="3"/>
      <sheetData sheetId="4"/>
      <sheetData sheetId="5">
        <row r="1584">
          <cell r="K1584">
            <v>39948583.909999996</v>
          </cell>
        </row>
        <row r="1650">
          <cell r="K1650">
            <v>831486721.44000006</v>
          </cell>
        </row>
        <row r="1655">
          <cell r="K1655">
            <v>811028505.94000006</v>
          </cell>
        </row>
        <row r="1656">
          <cell r="K1656">
            <v>661151915.29999995</v>
          </cell>
        </row>
      </sheetData>
      <sheetData sheetId="6"/>
      <sheetData sheetId="7">
        <row r="1329">
          <cell r="B1329">
            <v>163722893.46000001</v>
          </cell>
          <cell r="C1329">
            <v>48194363.710000001</v>
          </cell>
          <cell r="D1329">
            <v>7779066.4400000004</v>
          </cell>
          <cell r="E1329">
            <v>506136.74</v>
          </cell>
          <cell r="F1329">
            <v>25012.79</v>
          </cell>
          <cell r="G1329">
            <v>444017420.13999999</v>
          </cell>
          <cell r="H1329">
            <v>2739567.02</v>
          </cell>
          <cell r="I1329">
            <v>784120982.23000002</v>
          </cell>
        </row>
      </sheetData>
      <sheetData sheetId="8">
        <row r="1559">
          <cell r="J1559">
            <v>1451105442.53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view="pageBreakPreview" topLeftCell="A10" zoomScaleNormal="100" zoomScaleSheetLayoutView="100" workbookViewId="0">
      <selection activeCell="C27" sqref="C27"/>
    </sheetView>
  </sheetViews>
  <sheetFormatPr defaultRowHeight="18.75" x14ac:dyDescent="0.3"/>
  <cols>
    <col min="1" max="1" width="70" style="1" customWidth="1"/>
    <col min="2" max="2" width="16.85546875" style="1" customWidth="1"/>
    <col min="3" max="3" width="19.5703125" style="1" customWidth="1"/>
    <col min="4" max="16384" width="9.140625" style="1"/>
  </cols>
  <sheetData>
    <row r="1" spans="1:3" x14ac:dyDescent="0.3">
      <c r="C1" s="7" t="s">
        <v>26</v>
      </c>
    </row>
    <row r="2" spans="1:3" ht="99" customHeight="1" x14ac:dyDescent="0.3">
      <c r="A2" s="8" t="s">
        <v>0</v>
      </c>
      <c r="B2" s="9"/>
      <c r="C2" s="9"/>
    </row>
    <row r="3" spans="1:3" ht="9" customHeight="1" x14ac:dyDescent="0.3"/>
    <row r="4" spans="1:3" x14ac:dyDescent="0.3">
      <c r="A4" s="10" t="s">
        <v>25</v>
      </c>
      <c r="B4" s="11"/>
      <c r="C4" s="11"/>
    </row>
    <row r="5" spans="1:3" ht="16.5" customHeight="1" thickBot="1" x14ac:dyDescent="0.35"/>
    <row r="6" spans="1:3" ht="51" customHeight="1" thickBot="1" x14ac:dyDescent="0.35">
      <c r="A6" s="3" t="s">
        <v>1</v>
      </c>
      <c r="B6" s="3" t="s">
        <v>2</v>
      </c>
      <c r="C6" s="3" t="s">
        <v>24</v>
      </c>
    </row>
    <row r="7" spans="1:3" ht="19.5" customHeight="1" thickBot="1" x14ac:dyDescent="0.35">
      <c r="A7" s="4" t="s">
        <v>3</v>
      </c>
      <c r="B7" s="2" t="s">
        <v>4</v>
      </c>
      <c r="C7" s="5">
        <v>789.03360267999994</v>
      </c>
    </row>
    <row r="8" spans="1:3" ht="19.5" customHeight="1" thickBot="1" x14ac:dyDescent="0.35">
      <c r="A8" s="4" t="s">
        <v>5</v>
      </c>
      <c r="B8" s="2" t="s">
        <v>4</v>
      </c>
      <c r="C8" s="5">
        <v>736.58106921000001</v>
      </c>
    </row>
    <row r="9" spans="1:3" ht="19.5" thickBot="1" x14ac:dyDescent="0.35">
      <c r="A9" s="4" t="s">
        <v>6</v>
      </c>
      <c r="B9" s="2" t="s">
        <v>4</v>
      </c>
      <c r="C9" s="5">
        <v>2388.65139348</v>
      </c>
    </row>
    <row r="10" spans="1:3" ht="19.5" customHeight="1" thickBot="1" x14ac:dyDescent="0.35">
      <c r="A10" s="4" t="s">
        <v>7</v>
      </c>
      <c r="B10" s="2" t="s">
        <v>4</v>
      </c>
      <c r="C10" s="5">
        <v>2338.2611621299998</v>
      </c>
    </row>
    <row r="11" spans="1:3" ht="19.5" thickBot="1" x14ac:dyDescent="0.35">
      <c r="A11" s="6" t="s">
        <v>8</v>
      </c>
      <c r="B11" s="2" t="s">
        <v>4</v>
      </c>
      <c r="C11" s="5">
        <v>216.39408742000001</v>
      </c>
    </row>
    <row r="12" spans="1:3" ht="19.5" thickBot="1" x14ac:dyDescent="0.35">
      <c r="A12" s="6" t="s">
        <v>9</v>
      </c>
      <c r="B12" s="2" t="s">
        <v>4</v>
      </c>
      <c r="C12" s="5">
        <v>63.654837469999997</v>
      </c>
    </row>
    <row r="13" spans="1:3" ht="19.5" thickBot="1" x14ac:dyDescent="0.35">
      <c r="A13" s="6" t="s">
        <v>10</v>
      </c>
      <c r="B13" s="2" t="s">
        <v>4</v>
      </c>
      <c r="C13" s="5">
        <v>7.51743045</v>
      </c>
    </row>
    <row r="14" spans="1:3" ht="19.5" thickBot="1" x14ac:dyDescent="0.35">
      <c r="A14" s="6" t="s">
        <v>11</v>
      </c>
      <c r="B14" s="2" t="s">
        <v>4</v>
      </c>
      <c r="C14" s="5">
        <v>0.36629835999999999</v>
      </c>
    </row>
    <row r="15" spans="1:3" ht="19.5" thickBot="1" x14ac:dyDescent="0.35">
      <c r="A15" s="6" t="s">
        <v>12</v>
      </c>
      <c r="B15" s="2" t="s">
        <v>4</v>
      </c>
      <c r="C15" s="5">
        <v>2.9335610000000002E-2</v>
      </c>
    </row>
    <row r="16" spans="1:3" ht="19.5" thickBot="1" x14ac:dyDescent="0.35">
      <c r="A16" s="6" t="s">
        <v>13</v>
      </c>
      <c r="B16" s="2" t="s">
        <v>4</v>
      </c>
      <c r="C16" s="5">
        <v>458.89441527999998</v>
      </c>
    </row>
    <row r="17" spans="1:3" ht="19.5" thickBot="1" x14ac:dyDescent="0.35">
      <c r="A17" s="6" t="s">
        <v>14</v>
      </c>
      <c r="B17" s="2" t="s">
        <v>4</v>
      </c>
      <c r="C17" s="5">
        <v>14.10556429</v>
      </c>
    </row>
    <row r="18" spans="1:3" ht="19.5" thickBot="1" x14ac:dyDescent="0.35">
      <c r="A18" s="6" t="s">
        <v>15</v>
      </c>
      <c r="B18" s="2" t="s">
        <v>4</v>
      </c>
      <c r="C18" s="5">
        <v>1577.2991932499999</v>
      </c>
    </row>
    <row r="19" spans="1:3" ht="32.25" customHeight="1" thickBot="1" x14ac:dyDescent="0.35">
      <c r="A19" s="4" t="s">
        <v>16</v>
      </c>
      <c r="B19" s="2" t="s">
        <v>4</v>
      </c>
      <c r="C19" s="5">
        <f>C7-C9</f>
        <v>-1599.6177908</v>
      </c>
    </row>
    <row r="20" spans="1:3" ht="36" customHeight="1" thickBot="1" x14ac:dyDescent="0.35">
      <c r="A20" s="4" t="s">
        <v>17</v>
      </c>
      <c r="B20" s="2" t="s">
        <v>4</v>
      </c>
      <c r="C20" s="5">
        <f>C8-C10</f>
        <v>-1601.6800929199999</v>
      </c>
    </row>
    <row r="21" spans="1:3" ht="19.5" customHeight="1" thickBot="1" x14ac:dyDescent="0.35">
      <c r="A21" s="4" t="s">
        <v>18</v>
      </c>
      <c r="B21" s="2" t="s">
        <v>4</v>
      </c>
      <c r="C21" s="5">
        <v>244.94848479999999</v>
      </c>
    </row>
    <row r="22" spans="1:3" ht="19.5" customHeight="1" thickBot="1" x14ac:dyDescent="0.35">
      <c r="A22" s="4" t="s">
        <v>19</v>
      </c>
      <c r="B22" s="2" t="s">
        <v>4</v>
      </c>
      <c r="C22" s="5">
        <v>7.6713327500000004</v>
      </c>
    </row>
    <row r="23" spans="1:3" ht="19.5" customHeight="1" thickBot="1" x14ac:dyDescent="0.35">
      <c r="A23" s="4" t="s">
        <v>20</v>
      </c>
      <c r="B23" s="2" t="s">
        <v>4</v>
      </c>
      <c r="C23" s="5">
        <f>C21-C22</f>
        <v>237.27715204999998</v>
      </c>
    </row>
    <row r="24" spans="1:3" ht="19.5" customHeight="1" thickBot="1" x14ac:dyDescent="0.35">
      <c r="A24" s="4" t="s">
        <v>21</v>
      </c>
      <c r="B24" s="2" t="s">
        <v>4</v>
      </c>
      <c r="C24" s="5">
        <f>C19+C23</f>
        <v>-1362.3406387499999</v>
      </c>
    </row>
    <row r="25" spans="1:3" ht="19.5" customHeight="1" thickBot="1" x14ac:dyDescent="0.35">
      <c r="A25" s="4" t="s">
        <v>22</v>
      </c>
      <c r="B25" s="2" t="s">
        <v>4</v>
      </c>
      <c r="C25" s="5">
        <f>-271.362-0.527</f>
        <v>-271.88900000000001</v>
      </c>
    </row>
    <row r="26" spans="1:3" ht="19.5" customHeight="1" thickBot="1" x14ac:dyDescent="0.35">
      <c r="A26" s="4" t="s">
        <v>23</v>
      </c>
      <c r="B26" s="2" t="s">
        <v>4</v>
      </c>
      <c r="C26" s="5">
        <f>C24-C25</f>
        <v>-1090.4516387499998</v>
      </c>
    </row>
  </sheetData>
  <mergeCells count="2">
    <mergeCell ref="A2:C2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tabSelected="1" zoomScaleNormal="100" zoomScaleSheetLayoutView="100" workbookViewId="0">
      <selection activeCell="D6" sqref="D6"/>
    </sheetView>
  </sheetViews>
  <sheetFormatPr defaultRowHeight="18.75" x14ac:dyDescent="0.3"/>
  <cols>
    <col min="1" max="1" width="70" style="1" customWidth="1"/>
    <col min="2" max="2" width="16.85546875" style="1" customWidth="1"/>
    <col min="3" max="3" width="19.5703125" style="1" customWidth="1"/>
    <col min="4" max="16384" width="9.140625" style="1"/>
  </cols>
  <sheetData>
    <row r="1" spans="1:3" x14ac:dyDescent="0.3">
      <c r="C1" s="7" t="s">
        <v>26</v>
      </c>
    </row>
    <row r="2" spans="1:3" ht="99" customHeight="1" x14ac:dyDescent="0.3">
      <c r="A2" s="8" t="s">
        <v>0</v>
      </c>
      <c r="B2" s="9"/>
      <c r="C2" s="9"/>
    </row>
    <row r="3" spans="1:3" ht="9" customHeight="1" x14ac:dyDescent="0.3"/>
    <row r="4" spans="1:3" x14ac:dyDescent="0.3">
      <c r="A4" s="10" t="s">
        <v>27</v>
      </c>
      <c r="B4" s="11"/>
      <c r="C4" s="11"/>
    </row>
    <row r="5" spans="1:3" ht="16.5" customHeight="1" thickBot="1" x14ac:dyDescent="0.35"/>
    <row r="6" spans="1:3" ht="51" customHeight="1" thickBot="1" x14ac:dyDescent="0.35">
      <c r="A6" s="3" t="s">
        <v>1</v>
      </c>
      <c r="B6" s="3" t="s">
        <v>2</v>
      </c>
      <c r="C6" s="3" t="s">
        <v>28</v>
      </c>
    </row>
    <row r="7" spans="1:3" ht="19.5" customHeight="1" thickBot="1" x14ac:dyDescent="0.35">
      <c r="A7" s="4" t="s">
        <v>3</v>
      </c>
      <c r="B7" s="2" t="s">
        <v>4</v>
      </c>
      <c r="C7" s="5">
        <f>'[1]7УБал'!$K$1655/1000000</f>
        <v>811.02850594000006</v>
      </c>
    </row>
    <row r="8" spans="1:3" ht="19.5" customHeight="1" thickBot="1" x14ac:dyDescent="0.35">
      <c r="A8" s="4" t="s">
        <v>5</v>
      </c>
      <c r="B8" s="2" t="s">
        <v>4</v>
      </c>
      <c r="C8" s="5">
        <f>'[1]7УБал'!$K$1656/1000000</f>
        <v>661.15191529999993</v>
      </c>
    </row>
    <row r="9" spans="1:3" ht="19.5" thickBot="1" x14ac:dyDescent="0.35">
      <c r="A9" s="4" t="s">
        <v>6</v>
      </c>
      <c r="B9" s="2" t="s">
        <v>4</v>
      </c>
      <c r="C9" s="5">
        <f>('[1]Оборотка 20сч'!$E$320/1000000)</f>
        <v>1600.5196658699999</v>
      </c>
    </row>
    <row r="10" spans="1:3" ht="19.5" customHeight="1" thickBot="1" x14ac:dyDescent="0.35">
      <c r="A10" s="4" t="s">
        <v>7</v>
      </c>
      <c r="B10" s="2" t="s">
        <v>4</v>
      </c>
      <c r="C10" s="5">
        <f>[1]ЭОУТ19пр225БЮДЖЕТ!$J$1559/1000000</f>
        <v>1451.1054425299999</v>
      </c>
    </row>
    <row r="11" spans="1:3" ht="19.5" thickBot="1" x14ac:dyDescent="0.35">
      <c r="A11" s="6" t="s">
        <v>8</v>
      </c>
      <c r="B11" s="2" t="s">
        <v>4</v>
      </c>
      <c r="C11" s="5">
        <f>[1]ЭОУТ19пр225БАЛАНС!$B$1329/1000000</f>
        <v>163.72289345999999</v>
      </c>
    </row>
    <row r="12" spans="1:3" ht="19.5" thickBot="1" x14ac:dyDescent="0.35">
      <c r="A12" s="6" t="s">
        <v>9</v>
      </c>
      <c r="B12" s="2" t="s">
        <v>4</v>
      </c>
      <c r="C12" s="5">
        <f>[1]ЭОУТ19пр225БАЛАНС!$C$1329/1000000</f>
        <v>48.194363709999998</v>
      </c>
    </row>
    <row r="13" spans="1:3" ht="19.5" thickBot="1" x14ac:dyDescent="0.35">
      <c r="A13" s="6" t="s">
        <v>10</v>
      </c>
      <c r="B13" s="2" t="s">
        <v>4</v>
      </c>
      <c r="C13" s="5">
        <f>[1]ЭОУТ19пр225БАЛАНС!$D$1329/1000000</f>
        <v>7.7790664400000002</v>
      </c>
    </row>
    <row r="14" spans="1:3" ht="19.5" thickBot="1" x14ac:dyDescent="0.35">
      <c r="A14" s="6" t="s">
        <v>11</v>
      </c>
      <c r="B14" s="2" t="s">
        <v>4</v>
      </c>
      <c r="C14" s="5">
        <f>[1]ЭОУТ19пр225БАЛАНС!$E$1329/1000000</f>
        <v>0.50613673999999997</v>
      </c>
    </row>
    <row r="15" spans="1:3" ht="19.5" thickBot="1" x14ac:dyDescent="0.35">
      <c r="A15" s="6" t="s">
        <v>12</v>
      </c>
      <c r="B15" s="2" t="s">
        <v>4</v>
      </c>
      <c r="C15" s="5">
        <f>[1]ЭОУТ19пр225БАЛАНС!$F$1329/1000000</f>
        <v>2.501279E-2</v>
      </c>
    </row>
    <row r="16" spans="1:3" ht="19.5" thickBot="1" x14ac:dyDescent="0.35">
      <c r="A16" s="6" t="s">
        <v>13</v>
      </c>
      <c r="B16" s="2" t="s">
        <v>4</v>
      </c>
      <c r="C16" s="5">
        <f>[1]ЭОУТ19пр225БАЛАНС!$G$1329/1000000</f>
        <v>444.01742014000001</v>
      </c>
    </row>
    <row r="17" spans="1:3" ht="19.5" thickBot="1" x14ac:dyDescent="0.35">
      <c r="A17" s="6" t="s">
        <v>14</v>
      </c>
      <c r="B17" s="2" t="s">
        <v>4</v>
      </c>
      <c r="C17" s="5">
        <f>[1]ЭОУТ19пр225БАЛАНС!$H$1329/1000000</f>
        <v>2.73956702</v>
      </c>
    </row>
    <row r="18" spans="1:3" ht="19.5" thickBot="1" x14ac:dyDescent="0.35">
      <c r="A18" s="6" t="s">
        <v>15</v>
      </c>
      <c r="B18" s="2" t="s">
        <v>4</v>
      </c>
      <c r="C18" s="5">
        <f>[1]ЭОУТ19пр225БАЛАНС!$I$1329/1000000</f>
        <v>784.12098222999998</v>
      </c>
    </row>
    <row r="19" spans="1:3" ht="32.25" customHeight="1" thickBot="1" x14ac:dyDescent="0.35">
      <c r="A19" s="4" t="s">
        <v>16</v>
      </c>
      <c r="B19" s="2" t="s">
        <v>4</v>
      </c>
      <c r="C19" s="5">
        <f>C7-C9</f>
        <v>-789.49115992999987</v>
      </c>
    </row>
    <row r="20" spans="1:3" ht="36" customHeight="1" thickBot="1" x14ac:dyDescent="0.35">
      <c r="A20" s="4" t="s">
        <v>17</v>
      </c>
      <c r="B20" s="2" t="s">
        <v>4</v>
      </c>
      <c r="C20" s="5">
        <f>C8-C10</f>
        <v>-789.95352722999996</v>
      </c>
    </row>
    <row r="21" spans="1:3" ht="19.5" customHeight="1" thickBot="1" x14ac:dyDescent="0.35">
      <c r="A21" s="4" t="s">
        <v>18</v>
      </c>
      <c r="B21" s="2" t="s">
        <v>4</v>
      </c>
      <c r="C21" s="5">
        <f>'[1]7УБал'!$K$1650/1000000</f>
        <v>831.48672144000011</v>
      </c>
    </row>
    <row r="22" spans="1:3" ht="19.5" customHeight="1" thickBot="1" x14ac:dyDescent="0.35">
      <c r="A22" s="4" t="s">
        <v>19</v>
      </c>
      <c r="B22" s="2" t="s">
        <v>4</v>
      </c>
      <c r="C22" s="5">
        <f>'[1]7УБал'!$K$1584/1000000</f>
        <v>39.948583909999996</v>
      </c>
    </row>
    <row r="23" spans="1:3" ht="19.5" customHeight="1" thickBot="1" x14ac:dyDescent="0.35">
      <c r="A23" s="4" t="s">
        <v>20</v>
      </c>
      <c r="B23" s="2" t="s">
        <v>4</v>
      </c>
      <c r="C23" s="5">
        <f>C21-C22</f>
        <v>791.53813753000009</v>
      </c>
    </row>
    <row r="24" spans="1:3" ht="19.5" customHeight="1" thickBot="1" x14ac:dyDescent="0.35">
      <c r="A24" s="4" t="s">
        <v>21</v>
      </c>
      <c r="B24" s="2" t="s">
        <v>4</v>
      </c>
      <c r="C24" s="5">
        <f>C19+C23</f>
        <v>2.0469776000002184</v>
      </c>
    </row>
    <row r="25" spans="1:3" ht="19.5" customHeight="1" thickBot="1" x14ac:dyDescent="0.35">
      <c r="A25" s="4" t="s">
        <v>22</v>
      </c>
      <c r="B25" s="2" t="s">
        <v>4</v>
      </c>
      <c r="C25" s="5">
        <f>4.118-2.18</f>
        <v>1.9380000000000002</v>
      </c>
    </row>
    <row r="26" spans="1:3" ht="19.5" customHeight="1" thickBot="1" x14ac:dyDescent="0.35">
      <c r="A26" s="4" t="s">
        <v>23</v>
      </c>
      <c r="B26" s="2" t="s">
        <v>4</v>
      </c>
      <c r="C26" s="5">
        <f>C24-C25</f>
        <v>0.10897760000021828</v>
      </c>
    </row>
  </sheetData>
  <mergeCells count="2">
    <mergeCell ref="A2:C2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2013</vt:lpstr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2020-07-29T13:51:57Z</dcterms:modified>
</cp:coreProperties>
</file>