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<sst xmlns="http://schemas.openxmlformats.org/spreadsheetml/2006/main" count="52" uniqueCount="33">
  <si>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</si>
  <si>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</si>
  <si>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</si>
  <si>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</si>
  <si>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</si>
  <si>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</si>
  <si>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</si>
  <si>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</si>
  <si>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</si>
  <si>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</si>
  <si>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</si>
  <si>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</si>
  <si>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</si>
  <si>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</si>
  <si>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</si>
  <si>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</si>
  <si>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</si>
  <si>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</si>
  <si>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</si>
  <si>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</si>
  <si>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</si>
  <si>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</si>
  <si>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</si>
  <si>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</si>
  <si>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</si>
  <si>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</si>
  <si>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</si>
  <si>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</si>
  <si>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</si>
  <si>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</si>
  <si>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</si>
  <si>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АО "ППК "Черноземье"</t>
  </si>
  <si>
    <t>2020 год (отчет)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</si>
</sst>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 indent="2"/>
    </xf>
    <xf numFmtId="49" fontId="4" fillId="0" borderId="14" xfId="0" applyNumberFormat="1" applyFont="1" applyBorder="1" applyAlignment="1">
      <alignment horizontal="left" vertical="top" wrapText="1" indent="2"/>
    </xf>
    <xf numFmtId="0" fontId="4" fillId="0" borderId="15" xfId="0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\&#1057;&#1086;&#1073;&#1089;&#1090;&#1074;&#1077;&#1085;&#1085;&#1099;&#1077;\&#1056;&#1072;&#1089;&#1093;&#1086;&#1076;&#1099;%20&#1076;&#1086;&#1093;&#1086;&#1076;&#1099;\2020\12%20&#1084;&#1077;&#1089;.%202020\7&#1059;%2012%20&#1084;&#1077;&#1089;%202020%20&#1087;&#1086;&#1076;%20&#1073;&#1102;&#1076;&#1078;&#1077;&#1090;%20&#1044;&#1054;&#1056;&#1040;&#1041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Объемы ПС"/>
      <sheetName val="Оборотка 20сч"/>
      <sheetName val="Расходы 20БАЛ"/>
      <sheetName val="7УБал"/>
      <sheetName val="ЭОУТ20пр225БАЛАНС"/>
      <sheetName val=" форма счета 12 мес  "/>
      <sheetName val="7-р-пс"/>
      <sheetName val="Таблицы"/>
      <sheetName val="Расходы 20БЮДЖ"/>
      <sheetName val="7УБЮД"/>
      <sheetName val="ЭОУТ20пр225БЮДЖЕТ"/>
      <sheetName val="ФОТ КОНТ"/>
      <sheetName val="ФОТ КОНТ (погашено)"/>
      <sheetName val="ФОТ КОНТ тыс"/>
      <sheetName val="Фин сост14"/>
      <sheetName val="Фин состплан"/>
      <sheetName val="ПИ"/>
      <sheetName val="РасхСт"/>
      <sheetName val="Лист2"/>
      <sheetName val="РаспрПД"/>
      <sheetName val="РаспрПР"/>
    </sheetNames>
    <sheetDataSet>
      <sheetData sheetId="4">
        <row r="241">
          <cell r="C241">
            <v>165830789.85</v>
          </cell>
          <cell r="D241">
            <v>49225349.79</v>
          </cell>
          <cell r="E241">
            <v>8928019.27</v>
          </cell>
          <cell r="F241">
            <v>466163.16</v>
          </cell>
          <cell r="G241">
            <v>22928.02</v>
          </cell>
          <cell r="H241">
            <v>504847450.64</v>
          </cell>
          <cell r="I241">
            <v>4107856.49</v>
          </cell>
          <cell r="J241">
            <v>921761004</v>
          </cell>
        </row>
        <row r="1576">
          <cell r="K1576">
            <v>25096433.72</v>
          </cell>
        </row>
        <row r="1650">
          <cell r="K1650">
            <v>696912264.97</v>
          </cell>
        </row>
        <row r="1655">
          <cell r="K1655">
            <v>631605260.34</v>
          </cell>
        </row>
        <row r="1656">
          <cell r="K1656">
            <v>480106912.21</v>
          </cell>
        </row>
      </sheetData>
      <sheetData sheetId="5">
        <row r="1329">
          <cell r="J1329">
            <v>1504097240.91</v>
          </cell>
        </row>
        <row r="1374">
          <cell r="J1374">
            <v>480106912.21</v>
          </cell>
        </row>
      </sheetData>
      <sheetData sheetId="8">
        <row r="8">
          <cell r="D8">
            <v>75.918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7">
      <selection activeCell="CH34" sqref="CH34:DD34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</row>
    <row r="4" spans="1:108" s="2" customFormat="1" ht="16.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</row>
    <row r="5" spans="1:108" s="2" customFormat="1" ht="16.5">
      <c r="A5" s="19" t="s">
        <v>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</row>
    <row r="6" spans="1:108" s="2" customFormat="1" ht="16.5">
      <c r="A6" s="19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</row>
    <row r="7" spans="1:108" s="2" customFormat="1" ht="16.5">
      <c r="A7" s="19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</row>
    <row r="8" spans="1:108" s="2" customFormat="1" ht="16.5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15.75">
      <c r="M10" s="10" t="s">
        <v>31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3:96" s="9" customFormat="1" ht="12.75">
      <c r="M11" s="11" t="s">
        <v>10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</row>
    <row r="14" spans="1:108" s="6" customFormat="1" ht="49.5" customHeight="1">
      <c r="A14" s="22" t="s">
        <v>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4"/>
      <c r="BO14" s="21" t="s">
        <v>0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0" t="s">
        <v>32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</row>
    <row r="15" spans="1:108" s="8" customFormat="1" ht="15.75">
      <c r="A15" s="7"/>
      <c r="B15" s="16" t="s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7"/>
      <c r="BO15" s="14" t="s">
        <v>13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5">
        <f>'[1]7УБал'!$K$1655/1000</f>
        <v>631605.26034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</row>
    <row r="16" spans="1:108" s="8" customFormat="1" ht="31.5" customHeight="1">
      <c r="A16" s="7"/>
      <c r="B16" s="16" t="s">
        <v>29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7"/>
      <c r="BO16" s="14" t="s">
        <v>13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5">
        <f>'[1]7УБал'!$K$1656/1000</f>
        <v>480106.91221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</row>
    <row r="17" spans="1:108" s="8" customFormat="1" ht="15.75">
      <c r="A17" s="7"/>
      <c r="B17" s="16" t="s">
        <v>24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7"/>
      <c r="BO17" s="14" t="s">
        <v>13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5">
        <f>CH18</f>
        <v>1655189.56122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1:108" s="8" customFormat="1" ht="15.75">
      <c r="A18" s="7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7"/>
      <c r="BO18" s="14" t="s">
        <v>13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5">
        <f>SUM(CH19:DD26)</f>
        <v>1655189.56122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spans="1:108" s="8" customFormat="1" ht="15.75">
      <c r="A19" s="7"/>
      <c r="B19" s="12" t="s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 t="s">
        <v>13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8">
        <f>'[1]7УБал'!$C$241/1000</f>
        <v>165830.78985</v>
      </c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1:108" s="8" customFormat="1" ht="15.75">
      <c r="A20" s="7"/>
      <c r="B20" s="12" t="s">
        <v>16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 t="s">
        <v>13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5">
        <f>'[1]7УБал'!$D$241/1000</f>
        <v>49225.34979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</row>
    <row r="21" spans="1:108" s="8" customFormat="1" ht="15.75">
      <c r="A21" s="7"/>
      <c r="B21" s="12" t="s">
        <v>17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 t="s">
        <v>13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5">
        <f>'[1]7УБал'!$E$241/1000</f>
        <v>8928.019269999999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</row>
    <row r="22" spans="1:108" s="8" customFormat="1" ht="15" customHeight="1">
      <c r="A22" s="7"/>
      <c r="B22" s="12" t="s">
        <v>18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 t="s">
        <v>13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5">
        <f>'[1]7УБал'!$F$241/1000</f>
        <v>466.16315999999995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108" s="8" customFormat="1" ht="15" customHeight="1">
      <c r="A23" s="7"/>
      <c r="B23" s="12" t="s">
        <v>19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 t="s">
        <v>13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5">
        <f>'[1]7УБал'!$G$241/1000</f>
        <v>22.92802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</row>
    <row r="24" spans="1:108" s="8" customFormat="1" ht="15.75">
      <c r="A24" s="7"/>
      <c r="B24" s="12" t="s">
        <v>20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 t="s">
        <v>13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5">
        <f>'[1]7УБал'!$H$241/1000</f>
        <v>504847.45064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1:108" s="8" customFormat="1" ht="15.75">
      <c r="A25" s="7"/>
      <c r="B25" s="12" t="s">
        <v>21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3"/>
      <c r="BO25" s="14" t="s">
        <v>13</v>
      </c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5">
        <f>'[1]7УБал'!$I$241/1000</f>
        <v>4107.85649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s="8" customFormat="1" ht="15.75">
      <c r="A26" s="7"/>
      <c r="B26" s="12" t="s">
        <v>25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3"/>
      <c r="BO26" s="14" t="s">
        <v>13</v>
      </c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5">
        <f>'[1]7УБал'!$J$241/1000</f>
        <v>921761.004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8" s="8" customFormat="1" ht="31.5" customHeight="1">
      <c r="A27" s="7"/>
      <c r="B27" s="16" t="s">
        <v>30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7"/>
      <c r="BO27" s="14" t="s">
        <v>13</v>
      </c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5">
        <f>CH15-CH17</f>
        <v>-1023584.30088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</row>
    <row r="28" spans="1:108" s="8" customFormat="1" ht="31.5" customHeight="1">
      <c r="A28" s="7"/>
      <c r="B28" s="16" t="s">
        <v>26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7"/>
      <c r="BO28" s="14" t="s">
        <v>13</v>
      </c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5">
        <f>('[1]ЭОУТ20пр225БАЛАНС'!$J$1374-'[1]ЭОУТ20пр225БАЛАНС'!$J$1329)/1000</f>
        <v>-1023990.3287000001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</row>
    <row r="29" spans="1:108" s="8" customFormat="1" ht="15.75">
      <c r="A29" s="7"/>
      <c r="B29" s="16" t="s">
        <v>27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7"/>
      <c r="BO29" s="14" t="s">
        <v>13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5">
        <f>'[1]7УБал'!$K$1650/1000</f>
        <v>696912.26497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</row>
    <row r="30" spans="1:108" s="8" customFormat="1" ht="15.75">
      <c r="A30" s="7"/>
      <c r="B30" s="16" t="s">
        <v>28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7"/>
      <c r="BO30" s="14" t="s">
        <v>13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5">
        <f>'[1]7УБал'!$K$1576/1000</f>
        <v>25096.433719999997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</row>
    <row r="31" spans="1:108" s="8" customFormat="1" ht="15.75">
      <c r="A31" s="7"/>
      <c r="B31" s="16" t="s">
        <v>22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7"/>
      <c r="BO31" s="14" t="s">
        <v>13</v>
      </c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5">
        <f>CH29-CH30</f>
        <v>671815.83125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s="8" customFormat="1" ht="15.75">
      <c r="A32" s="7"/>
      <c r="B32" s="16" t="s">
        <v>1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7"/>
      <c r="BO32" s="14" t="s">
        <v>13</v>
      </c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5">
        <f>CH27+CH31</f>
        <v>-351768.46962999995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</row>
    <row r="33" spans="1:108" s="8" customFormat="1" ht="15.75">
      <c r="A33" s="7"/>
      <c r="B33" s="16" t="s"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7"/>
      <c r="BO33" s="14" t="s">
        <v>13</v>
      </c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5">
        <f>'[1]Таблицы'!$D$8*1000-0.1</f>
        <v>75917.9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</row>
    <row r="34" spans="1:108" s="8" customFormat="1" ht="15.75">
      <c r="A34" s="7"/>
      <c r="B34" s="16" t="s">
        <v>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7"/>
      <c r="BO34" s="14" t="s">
        <v>13</v>
      </c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5">
        <f>CH32+CH33</f>
        <v>-275850.5696299999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</row>
  </sheetData>
  <sheetProtection/>
  <mergeCells count="71"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  <mergeCell ref="BO19:CG19"/>
    <mergeCell ref="B19:BN19"/>
    <mergeCell ref="CH24:DD24"/>
    <mergeCell ref="BO24:CG24"/>
    <mergeCell ref="CH25:DD25"/>
    <mergeCell ref="CH27:DD27"/>
    <mergeCell ref="BO27:CG27"/>
    <mergeCell ref="B27:BN27"/>
    <mergeCell ref="B26:BN26"/>
    <mergeCell ref="BO26:CG26"/>
    <mergeCell ref="CH26:DD26"/>
    <mergeCell ref="B25:BN25"/>
    <mergeCell ref="BO25:CG25"/>
    <mergeCell ref="CH28:DD28"/>
    <mergeCell ref="BO28:CG28"/>
    <mergeCell ref="B28:BN28"/>
    <mergeCell ref="CH34:DD34"/>
    <mergeCell ref="BO34:CG34"/>
    <mergeCell ref="B34:BN34"/>
    <mergeCell ref="CH31:DD31"/>
    <mergeCell ref="BO31:CG31"/>
    <mergeCell ref="B31:BN31"/>
    <mergeCell ref="CH32:DD32"/>
    <mergeCell ref="BO32:CG32"/>
    <mergeCell ref="B32:BN32"/>
    <mergeCell ref="B24:BN24"/>
    <mergeCell ref="CH33:DD33"/>
    <mergeCell ref="BO33:CG33"/>
    <mergeCell ref="B33:BN33"/>
    <mergeCell ref="CH29:DD29"/>
    <mergeCell ref="BO29:CG29"/>
    <mergeCell ref="B29:BN29"/>
    <mergeCell ref="CH30:DD30"/>
    <mergeCell ref="BO30:CG30"/>
    <mergeCell ref="B30:BN30"/>
    <mergeCell ref="B22:BN22"/>
    <mergeCell ref="BO22:CG22"/>
    <mergeCell ref="CH22:DD22"/>
    <mergeCell ref="B23:BN23"/>
    <mergeCell ref="BO23:CG23"/>
    <mergeCell ref="CH23:DD23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vasilyevana</cp:lastModifiedBy>
  <cp:lastPrinted>2013-06-26T04:23:33Z</cp:lastPrinted>
  <dcterms:created xsi:type="dcterms:W3CDTF">2011-01-11T10:25:48Z</dcterms:created>
  <dcterms:modified xsi:type="dcterms:W3CDTF">2021-07-01T13:50:51Z</dcterms:modified>
  <cp:category/>
  <cp:version/>
  <cp:contentType/>
  <cp:contentStatus/>
</cp:coreProperties>
</file>